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1" l="1"/>
  <c r="H81" i="1"/>
  <c r="I81" i="1" s="1"/>
  <c r="J81" i="1" s="1"/>
  <c r="L80" i="1"/>
  <c r="H80" i="1"/>
  <c r="I80" i="1" s="1"/>
  <c r="J80" i="1" s="1"/>
  <c r="L79" i="1"/>
  <c r="H79" i="1"/>
  <c r="I79" i="1" s="1"/>
  <c r="J79" i="1" s="1"/>
  <c r="L77" i="1"/>
  <c r="H77" i="1"/>
  <c r="I77" i="1" s="1"/>
  <c r="J77" i="1" s="1"/>
  <c r="L76" i="1"/>
  <c r="H76" i="1"/>
  <c r="I76" i="1" s="1"/>
  <c r="J76" i="1" s="1"/>
  <c r="L75" i="1"/>
  <c r="H75" i="1"/>
  <c r="I75" i="1" s="1"/>
  <c r="J75" i="1" s="1"/>
  <c r="L74" i="1"/>
  <c r="H74" i="1"/>
  <c r="I74" i="1" s="1"/>
  <c r="J74" i="1" s="1"/>
  <c r="L73" i="1"/>
  <c r="H73" i="1"/>
  <c r="I73" i="1" s="1"/>
  <c r="J73" i="1" s="1"/>
  <c r="L72" i="1"/>
  <c r="H72" i="1"/>
  <c r="I72" i="1" s="1"/>
  <c r="J72" i="1" s="1"/>
  <c r="L71" i="1"/>
  <c r="H71" i="1"/>
  <c r="I71" i="1" s="1"/>
  <c r="J71" i="1" s="1"/>
  <c r="L70" i="1"/>
  <c r="H70" i="1"/>
  <c r="I70" i="1" s="1"/>
  <c r="J70" i="1" s="1"/>
  <c r="L69" i="1"/>
  <c r="H69" i="1"/>
  <c r="I69" i="1" s="1"/>
  <c r="J69" i="1" s="1"/>
  <c r="L68" i="1"/>
  <c r="H68" i="1"/>
  <c r="I68" i="1" s="1"/>
  <c r="J68" i="1" s="1"/>
  <c r="L67" i="1"/>
  <c r="H67" i="1"/>
  <c r="I67" i="1" s="1"/>
  <c r="J67" i="1" s="1"/>
  <c r="H21" i="1"/>
  <c r="I21" i="1" s="1"/>
  <c r="J21" i="1" s="1"/>
  <c r="L21" i="1"/>
  <c r="H22" i="1"/>
  <c r="I22" i="1"/>
  <c r="J22" i="1" s="1"/>
  <c r="L22" i="1"/>
  <c r="H23" i="1"/>
  <c r="I23" i="1" s="1"/>
  <c r="J23" i="1" s="1"/>
  <c r="L23" i="1"/>
  <c r="H24" i="1"/>
  <c r="I24" i="1"/>
  <c r="J24" i="1" s="1"/>
  <c r="L24" i="1"/>
  <c r="H25" i="1"/>
  <c r="I25" i="1" s="1"/>
  <c r="J25" i="1" s="1"/>
  <c r="L25" i="1"/>
  <c r="H26" i="1"/>
  <c r="I26" i="1"/>
  <c r="J26" i="1" s="1"/>
  <c r="L26" i="1"/>
  <c r="H27" i="1"/>
  <c r="I27" i="1" s="1"/>
  <c r="J27" i="1" s="1"/>
  <c r="L27" i="1"/>
  <c r="H28" i="1"/>
  <c r="I28" i="1"/>
  <c r="J28" i="1" s="1"/>
  <c r="L28" i="1"/>
  <c r="H29" i="1"/>
  <c r="I29" i="1" s="1"/>
  <c r="J29" i="1" s="1"/>
  <c r="L29" i="1"/>
  <c r="H30" i="1"/>
  <c r="I30" i="1"/>
  <c r="J30" i="1" s="1"/>
  <c r="L30" i="1"/>
  <c r="H31" i="1"/>
  <c r="I31" i="1" s="1"/>
  <c r="J31" i="1" s="1"/>
  <c r="L31" i="1"/>
  <c r="H32" i="1"/>
  <c r="I32" i="1"/>
  <c r="J32" i="1" s="1"/>
  <c r="L32" i="1"/>
  <c r="H33" i="1"/>
  <c r="I33" i="1" s="1"/>
  <c r="J33" i="1" s="1"/>
  <c r="L33" i="1"/>
  <c r="H34" i="1"/>
  <c r="I34" i="1"/>
  <c r="J34" i="1" s="1"/>
  <c r="L34" i="1"/>
  <c r="H35" i="1"/>
  <c r="I35" i="1" s="1"/>
  <c r="J35" i="1" s="1"/>
  <c r="L35" i="1"/>
  <c r="H36" i="1"/>
  <c r="I36" i="1"/>
  <c r="J36" i="1" s="1"/>
  <c r="L36" i="1"/>
  <c r="H37" i="1"/>
  <c r="I37" i="1" s="1"/>
  <c r="J37" i="1" s="1"/>
  <c r="L37" i="1"/>
  <c r="H38" i="1"/>
  <c r="I38" i="1"/>
  <c r="J38" i="1" s="1"/>
  <c r="L38" i="1"/>
  <c r="H39" i="1"/>
  <c r="I39" i="1" s="1"/>
  <c r="J39" i="1" s="1"/>
  <c r="L39" i="1"/>
  <c r="H40" i="1"/>
  <c r="I40" i="1"/>
  <c r="J40" i="1" s="1"/>
  <c r="L40" i="1"/>
  <c r="H41" i="1"/>
  <c r="I41" i="1" s="1"/>
  <c r="J41" i="1" s="1"/>
  <c r="L41" i="1"/>
  <c r="H42" i="1"/>
  <c r="I42" i="1"/>
  <c r="J42" i="1" s="1"/>
  <c r="L42" i="1"/>
  <c r="H43" i="1"/>
  <c r="I43" i="1" s="1"/>
  <c r="J43" i="1" s="1"/>
  <c r="L43" i="1"/>
  <c r="H44" i="1"/>
  <c r="I44" i="1"/>
  <c r="J44" i="1" s="1"/>
  <c r="L44" i="1"/>
  <c r="H45" i="1"/>
  <c r="I45" i="1" s="1"/>
  <c r="J45" i="1" s="1"/>
  <c r="L45" i="1"/>
  <c r="H46" i="1"/>
  <c r="I46" i="1"/>
  <c r="J46" i="1" s="1"/>
  <c r="L46" i="1"/>
  <c r="H47" i="1"/>
  <c r="I47" i="1" s="1"/>
  <c r="J47" i="1" s="1"/>
  <c r="L47" i="1"/>
  <c r="H48" i="1"/>
  <c r="I48" i="1"/>
  <c r="J48" i="1" s="1"/>
  <c r="L48" i="1"/>
  <c r="H49" i="1"/>
  <c r="I49" i="1" s="1"/>
  <c r="J49" i="1" s="1"/>
  <c r="L49" i="1"/>
  <c r="H50" i="1"/>
  <c r="I50" i="1"/>
  <c r="J50" i="1" s="1"/>
  <c r="L50" i="1"/>
  <c r="H51" i="1"/>
  <c r="I51" i="1" s="1"/>
  <c r="J51" i="1" s="1"/>
  <c r="L51" i="1"/>
  <c r="H52" i="1"/>
  <c r="I52" i="1"/>
  <c r="J52" i="1" s="1"/>
  <c r="L52" i="1"/>
</calcChain>
</file>

<file path=xl/sharedStrings.xml><?xml version="1.0" encoding="utf-8"?>
<sst xmlns="http://schemas.openxmlformats.org/spreadsheetml/2006/main" count="300" uniqueCount="112">
  <si>
    <t>meziřádková vzdálenost   75 cm ( 85 cm dělící rádek )</t>
  </si>
  <si>
    <t>vzdálenost mezi hlízami    28 cm</t>
  </si>
  <si>
    <t>40 000 jedinců/ha</t>
  </si>
  <si>
    <t xml:space="preserve">       Počet hlíz</t>
  </si>
  <si>
    <t xml:space="preserve">        Hmotnost</t>
  </si>
  <si>
    <t>Kg</t>
  </si>
  <si>
    <t>Prům.</t>
  </si>
  <si>
    <t>Pořadí</t>
  </si>
  <si>
    <t>Výnos</t>
  </si>
  <si>
    <t>Odrůda</t>
  </si>
  <si>
    <t>Varný</t>
  </si>
  <si>
    <t>Rannost</t>
  </si>
  <si>
    <t xml:space="preserve">           5 trsů</t>
  </si>
  <si>
    <t xml:space="preserve">          5 trsů</t>
  </si>
  <si>
    <t>váha</t>
  </si>
  <si>
    <t>dle</t>
  </si>
  <si>
    <t>z ha</t>
  </si>
  <si>
    <t>typ</t>
  </si>
  <si>
    <t>do 4 cm</t>
  </si>
  <si>
    <t>nad 4 cm</t>
  </si>
  <si>
    <t>5 trsů</t>
  </si>
  <si>
    <t>1 trsu</t>
  </si>
  <si>
    <t>v t/ha</t>
  </si>
  <si>
    <t>výnosu</t>
  </si>
  <si>
    <t>Anuschka</t>
  </si>
  <si>
    <t>A</t>
  </si>
  <si>
    <t>VR</t>
  </si>
  <si>
    <t>Bellarosa</t>
  </si>
  <si>
    <t>B</t>
  </si>
  <si>
    <t>Colette</t>
  </si>
  <si>
    <t>Corinna</t>
  </si>
  <si>
    <t>Finka</t>
  </si>
  <si>
    <t xml:space="preserve">Glorietta </t>
  </si>
  <si>
    <t>Red Sonia</t>
  </si>
  <si>
    <t>Belana</t>
  </si>
  <si>
    <t>R</t>
  </si>
  <si>
    <t>Filipa</t>
  </si>
  <si>
    <t>Julinka</t>
  </si>
  <si>
    <t>Larissa</t>
  </si>
  <si>
    <t>Marabel</t>
  </si>
  <si>
    <t>Antonia</t>
  </si>
  <si>
    <t>PR</t>
  </si>
  <si>
    <t>Bernina</t>
  </si>
  <si>
    <t>Concordia</t>
  </si>
  <si>
    <t>Donata</t>
  </si>
  <si>
    <t>C</t>
  </si>
  <si>
    <t>Florentina</t>
  </si>
  <si>
    <t>Georgina</t>
  </si>
  <si>
    <t>Laura</t>
  </si>
  <si>
    <t>Madeira</t>
  </si>
  <si>
    <t>Marlie</t>
  </si>
  <si>
    <t>Milva</t>
  </si>
  <si>
    <t>Montana</t>
  </si>
  <si>
    <t>Otolia</t>
  </si>
  <si>
    <t>Red Fantasy</t>
  </si>
  <si>
    <t>Rilana</t>
  </si>
  <si>
    <t>Simonetta</t>
  </si>
  <si>
    <t>Taormina</t>
  </si>
  <si>
    <t>Jelly</t>
  </si>
  <si>
    <t>PP</t>
  </si>
  <si>
    <t xml:space="preserve">                                            </t>
  </si>
  <si>
    <t>Zuzanna</t>
  </si>
  <si>
    <t>Šk</t>
  </si>
  <si>
    <t>Euroresa</t>
  </si>
  <si>
    <t>Eurostarch</t>
  </si>
  <si>
    <t>Eurodelta</t>
  </si>
  <si>
    <t>Euroviva</t>
  </si>
  <si>
    <t>Osira</t>
  </si>
  <si>
    <t>Lu</t>
  </si>
  <si>
    <t>Madison</t>
  </si>
  <si>
    <t>Priska</t>
  </si>
  <si>
    <t>Fabricia</t>
  </si>
  <si>
    <t>Franca</t>
  </si>
  <si>
    <t>Columbia</t>
  </si>
  <si>
    <t>Favola</t>
  </si>
  <si>
    <t>Sorentina</t>
  </si>
  <si>
    <t>Thalessa</t>
  </si>
  <si>
    <t>SATIVA</t>
  </si>
  <si>
    <t>Kesana</t>
  </si>
  <si>
    <t xml:space="preserve">Lionella </t>
  </si>
  <si>
    <t>Olina</t>
  </si>
  <si>
    <t>hon</t>
  </si>
  <si>
    <t>k.ú.</t>
  </si>
  <si>
    <t xml:space="preserve">                      Demonstrační pokusy firmy EUROPLANT na pozemcích ZD Velká Losenice</t>
  </si>
  <si>
    <t>1</t>
  </si>
  <si>
    <t>2</t>
  </si>
  <si>
    <t>3</t>
  </si>
  <si>
    <t>4</t>
  </si>
  <si>
    <t>7</t>
  </si>
  <si>
    <t>5</t>
  </si>
  <si>
    <t>6</t>
  </si>
  <si>
    <t>4 - 5</t>
  </si>
  <si>
    <t>4 -5</t>
  </si>
  <si>
    <t>2 - 3</t>
  </si>
  <si>
    <t>8</t>
  </si>
  <si>
    <t>5 - 6</t>
  </si>
  <si>
    <t>8 - 9</t>
  </si>
  <si>
    <t>10</t>
  </si>
  <si>
    <t>11 - 12</t>
  </si>
  <si>
    <t>13</t>
  </si>
  <si>
    <t>14</t>
  </si>
  <si>
    <t>15</t>
  </si>
  <si>
    <t>16</t>
  </si>
  <si>
    <t>17</t>
  </si>
  <si>
    <t>9</t>
  </si>
  <si>
    <t>10 - 12</t>
  </si>
  <si>
    <t>1 - 2</t>
  </si>
  <si>
    <t>3 - 4</t>
  </si>
  <si>
    <t>výsadba :            28.04.2023</t>
  </si>
  <si>
    <t>Platna</t>
  </si>
  <si>
    <t>Malá Losenice</t>
  </si>
  <si>
    <t xml:space="preserve">                                                        první termín sklizně : 02.08.2023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</si>
</sst>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4" fontId="1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5" xfId="0" applyFont="1" applyBorder="1"/>
    <xf numFmtId="0" fontId="2" fillId="0" borderId="48" xfId="0" applyFont="1" applyBorder="1" applyAlignment="1">
      <alignment horizontal="center"/>
    </xf>
    <xf numFmtId="0" fontId="2" fillId="0" borderId="66" xfId="0" applyFont="1" applyBorder="1"/>
    <xf numFmtId="0" fontId="4" fillId="0" borderId="0" xfId="0" applyFont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2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49" fontId="2" fillId="2" borderId="45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49" fontId="2" fillId="2" borderId="64" xfId="0" applyNumberFormat="1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2" fillId="2" borderId="68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7" fillId="2" borderId="50" xfId="0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7" fillId="0" borderId="0" xfId="0" applyFont="1"/>
    <xf numFmtId="49" fontId="2" fillId="3" borderId="63" xfId="0" applyNumberFormat="1" applyFont="1" applyFill="1" applyBorder="1" applyAlignment="1">
      <alignment horizontal="center"/>
    </xf>
    <xf numFmtId="49" fontId="2" fillId="3" borderId="64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14" fontId="9" fillId="0" borderId="0" xfId="0" applyNumberFormat="1" applyFont="1"/>
    <xf numFmtId="49" fontId="2" fillId="2" borderId="5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49" fontId="2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428627</xdr:colOff>
      <xdr:row>0</xdr:row>
      <xdr:rowOff>161927</xdr:rowOff>
    </xdr:from>
    <xdr:to>
      <xdr:col>7</xdr:col>
      <xdr:colOff>505102</xdr:colOff>
      <xdr:row>6</xdr:row>
      <xdr:rowOff>57150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2" y="161927"/>
          <a:ext cx="2010050" cy="136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8"/>
  <sheetViews>
    <sheetView tabSelected="1" workbookViewId="0">
      <selection activeCell="A2" sqref="A2"/>
    </sheetView>
  </sheetViews>
  <sheetFormatPr defaultRowHeight="15" x14ac:dyDescent="0.25"/>
  <cols>
    <col min="1" max="1" width="14.5703125" customWidth="1"/>
    <col min="2" max="2" width="7.85546875" customWidth="1"/>
    <col min="3" max="3" width="9" customWidth="1"/>
    <col min="4" max="4" width="9.5703125" customWidth="1"/>
    <col min="5" max="5" width="10.140625" customWidth="1"/>
    <col min="6" max="6" width="8.7109375" customWidth="1"/>
    <col min="7" max="7" width="10.140625" customWidth="1"/>
    <col min="8" max="8" width="8.7109375" customWidth="1"/>
    <col min="9" max="10" width="9.140625" customWidth="1"/>
    <col min="11" max="11" width="9" customWidth="1"/>
    <col min="12" max="12" width="10.28515625" customWidth="1"/>
  </cols>
  <sheetData>
    <row r="1" spans="1:13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x14ac:dyDescent="0.35">
      <c r="A3" s="37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ht="21" x14ac:dyDescent="0.35">
      <c r="A4" s="37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21" x14ac:dyDescent="0.35">
      <c r="A5" s="37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</row>
    <row r="6" spans="1:13" ht="21" x14ac:dyDescent="0.35">
      <c r="A6" s="37"/>
      <c r="B6" s="3"/>
      <c r="C6" s="3"/>
      <c r="D6" s="3"/>
      <c r="E6" s="3"/>
      <c r="F6" s="2"/>
      <c r="G6" s="3"/>
      <c r="H6" s="4"/>
      <c r="I6" s="5"/>
      <c r="J6" s="2"/>
      <c r="K6" s="2"/>
      <c r="L6" s="2"/>
      <c r="M6" s="2"/>
    </row>
    <row r="7" spans="1:13" ht="23.25" x14ac:dyDescent="0.35">
      <c r="A7" s="151"/>
      <c r="B7" s="151"/>
      <c r="C7" s="151"/>
      <c r="D7" s="151"/>
      <c r="E7" s="151"/>
      <c r="F7" s="152"/>
      <c r="G7" s="152"/>
      <c r="H7" s="152"/>
      <c r="I7" s="152"/>
      <c r="J7" s="152"/>
      <c r="K7" s="152"/>
      <c r="L7" s="152"/>
      <c r="M7" s="2"/>
    </row>
    <row r="8" spans="1:13" ht="23.25" x14ac:dyDescent="0.35">
      <c r="A8" s="151" t="s">
        <v>83</v>
      </c>
      <c r="B8" s="151"/>
      <c r="C8" s="151"/>
      <c r="D8" s="151"/>
      <c r="E8" s="151"/>
      <c r="F8" s="152"/>
      <c r="G8" s="152"/>
      <c r="H8" s="152"/>
      <c r="I8" s="152"/>
      <c r="J8" s="152"/>
      <c r="K8" s="152"/>
      <c r="L8" s="152"/>
      <c r="M8" s="2"/>
    </row>
    <row r="9" spans="1:13" ht="23.25" x14ac:dyDescent="0.35">
      <c r="A9" s="151" t="s">
        <v>111</v>
      </c>
      <c r="B9" s="151"/>
      <c r="C9" s="151"/>
      <c r="D9" s="151"/>
      <c r="E9" s="151"/>
      <c r="F9" s="152"/>
      <c r="G9" s="151"/>
      <c r="H9" s="153"/>
      <c r="I9" s="154"/>
      <c r="J9" s="152"/>
      <c r="K9" s="152"/>
      <c r="L9" s="152"/>
      <c r="M9" s="2"/>
    </row>
    <row r="10" spans="1:13" ht="15.75" x14ac:dyDescent="0.2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x14ac:dyDescent="0.25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x14ac:dyDescent="0.25">
      <c r="A13" s="2" t="s">
        <v>108</v>
      </c>
      <c r="B13" s="170"/>
      <c r="C13" s="2"/>
      <c r="D13" s="2"/>
      <c r="E13" s="2" t="s">
        <v>0</v>
      </c>
      <c r="F13" s="2"/>
      <c r="G13" s="2"/>
      <c r="H13" s="2"/>
      <c r="I13" s="2"/>
      <c r="J13" s="2"/>
      <c r="K13" s="1" t="s">
        <v>81</v>
      </c>
      <c r="L13" s="2" t="s">
        <v>109</v>
      </c>
      <c r="M13" s="2"/>
    </row>
    <row r="14" spans="1:13" ht="15.75" x14ac:dyDescent="0.25">
      <c r="A14" s="2" t="s">
        <v>1</v>
      </c>
      <c r="B14" s="2"/>
      <c r="C14" s="2"/>
      <c r="D14" s="2"/>
      <c r="E14" s="2" t="s">
        <v>2</v>
      </c>
      <c r="F14" s="2"/>
      <c r="G14" s="2"/>
      <c r="H14" s="2"/>
      <c r="I14" s="2"/>
      <c r="J14" s="2"/>
      <c r="K14" s="1" t="s">
        <v>82</v>
      </c>
      <c r="L14" s="2" t="s">
        <v>110</v>
      </c>
      <c r="M14" s="2"/>
    </row>
    <row r="15" spans="1:13" ht="15.75" x14ac:dyDescent="0.2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x14ac:dyDescent="0.2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ht="16.5" thickBot="1" x14ac:dyDescent="0.3">
      <c r="A17" s="150"/>
      <c r="B17" s="150"/>
      <c r="C17" s="150"/>
      <c r="D17" s="150"/>
      <c r="E17" s="150"/>
      <c r="F17" s="150"/>
      <c r="G17" s="150"/>
      <c r="H17" s="22"/>
      <c r="I17" s="22"/>
      <c r="J17" s="22"/>
      <c r="K17" s="22"/>
      <c r="L17" s="22"/>
      <c r="M17" s="22"/>
    </row>
    <row r="18" spans="1:13" ht="15.75" x14ac:dyDescent="0.25">
      <c r="A18" s="6"/>
      <c r="B18" s="7"/>
      <c r="C18" s="8"/>
      <c r="D18" s="9" t="s">
        <v>3</v>
      </c>
      <c r="E18" s="10"/>
      <c r="F18" s="11" t="s">
        <v>4</v>
      </c>
      <c r="G18" s="11"/>
      <c r="H18" s="12" t="s">
        <v>5</v>
      </c>
      <c r="I18" s="13" t="s">
        <v>6</v>
      </c>
      <c r="J18" s="12"/>
      <c r="K18" s="13" t="s">
        <v>7</v>
      </c>
      <c r="L18" s="12" t="s">
        <v>8</v>
      </c>
      <c r="M18" s="14" t="s">
        <v>7</v>
      </c>
    </row>
    <row r="19" spans="1:13" ht="15.75" x14ac:dyDescent="0.25">
      <c r="A19" s="15" t="s">
        <v>9</v>
      </c>
      <c r="B19" s="16" t="s">
        <v>10</v>
      </c>
      <c r="C19" s="17" t="s">
        <v>11</v>
      </c>
      <c r="D19" s="18" t="s">
        <v>12</v>
      </c>
      <c r="E19" s="19"/>
      <c r="F19" s="20" t="s">
        <v>13</v>
      </c>
      <c r="G19" s="20"/>
      <c r="H19" s="21" t="s">
        <v>14</v>
      </c>
      <c r="I19" s="22" t="s">
        <v>14</v>
      </c>
      <c r="J19" s="21" t="s">
        <v>8</v>
      </c>
      <c r="K19" s="22" t="s">
        <v>15</v>
      </c>
      <c r="L19" s="21" t="s">
        <v>16</v>
      </c>
      <c r="M19" s="23" t="s">
        <v>15</v>
      </c>
    </row>
    <row r="20" spans="1:13" ht="18.75" customHeight="1" thickBot="1" x14ac:dyDescent="0.3">
      <c r="A20" s="24"/>
      <c r="B20" s="25" t="s">
        <v>17</v>
      </c>
      <c r="C20" s="26"/>
      <c r="D20" s="27" t="s">
        <v>18</v>
      </c>
      <c r="E20" s="28" t="s">
        <v>19</v>
      </c>
      <c r="F20" s="29" t="s">
        <v>18</v>
      </c>
      <c r="G20" s="30" t="s">
        <v>19</v>
      </c>
      <c r="H20" s="31" t="s">
        <v>20</v>
      </c>
      <c r="I20" s="32" t="s">
        <v>21</v>
      </c>
      <c r="J20" s="31" t="s">
        <v>22</v>
      </c>
      <c r="K20" s="32" t="s">
        <v>23</v>
      </c>
      <c r="L20" s="31" t="s">
        <v>19</v>
      </c>
      <c r="M20" s="33" t="s">
        <v>23</v>
      </c>
    </row>
    <row r="21" spans="1:13" ht="19.5" thickTop="1" x14ac:dyDescent="0.3">
      <c r="A21" s="38" t="s">
        <v>24</v>
      </c>
      <c r="B21" s="39" t="s">
        <v>25</v>
      </c>
      <c r="C21" s="40" t="s">
        <v>26</v>
      </c>
      <c r="D21" s="74">
        <v>14</v>
      </c>
      <c r="E21" s="75">
        <v>49</v>
      </c>
      <c r="F21" s="76">
        <v>0.4</v>
      </c>
      <c r="G21" s="77">
        <v>3.8</v>
      </c>
      <c r="H21" s="78">
        <f t="shared" ref="H21:H52" si="0">SUM(F21:G21)</f>
        <v>4.2</v>
      </c>
      <c r="I21" s="79">
        <f t="shared" ref="I21:I52" si="1">SUM(H21/5)</f>
        <v>0.84000000000000008</v>
      </c>
      <c r="J21" s="78">
        <f t="shared" ref="J21:J52" si="2">SUM(I21*40)</f>
        <v>33.6</v>
      </c>
      <c r="K21" s="80" t="s">
        <v>87</v>
      </c>
      <c r="L21" s="78">
        <f t="shared" ref="L21:L52" si="3">SUM(G21/5*40)</f>
        <v>30.4</v>
      </c>
      <c r="M21" s="81" t="s">
        <v>107</v>
      </c>
    </row>
    <row r="22" spans="1:13" ht="18.75" x14ac:dyDescent="0.3">
      <c r="A22" s="41" t="s">
        <v>27</v>
      </c>
      <c r="B22" s="42" t="s">
        <v>28</v>
      </c>
      <c r="C22" s="43" t="s">
        <v>26</v>
      </c>
      <c r="D22" s="74">
        <v>15</v>
      </c>
      <c r="E22" s="75">
        <v>44</v>
      </c>
      <c r="F22" s="76">
        <v>0.4</v>
      </c>
      <c r="G22" s="77">
        <v>5.8</v>
      </c>
      <c r="H22" s="78">
        <f t="shared" si="0"/>
        <v>6.2</v>
      </c>
      <c r="I22" s="79">
        <f t="shared" si="1"/>
        <v>1.24</v>
      </c>
      <c r="J22" s="78">
        <f t="shared" si="2"/>
        <v>49.6</v>
      </c>
      <c r="K22" s="80" t="s">
        <v>84</v>
      </c>
      <c r="L22" s="78">
        <f t="shared" si="3"/>
        <v>46.4</v>
      </c>
      <c r="M22" s="81" t="s">
        <v>84</v>
      </c>
    </row>
    <row r="23" spans="1:13" ht="18.75" x14ac:dyDescent="0.3">
      <c r="A23" s="41" t="s">
        <v>29</v>
      </c>
      <c r="B23" s="42" t="s">
        <v>25</v>
      </c>
      <c r="C23" s="43" t="s">
        <v>26</v>
      </c>
      <c r="D23" s="74">
        <v>33</v>
      </c>
      <c r="E23" s="75">
        <v>38</v>
      </c>
      <c r="F23" s="76">
        <v>1.2</v>
      </c>
      <c r="G23" s="77">
        <v>2.8</v>
      </c>
      <c r="H23" s="78">
        <f t="shared" si="0"/>
        <v>4</v>
      </c>
      <c r="I23" s="79">
        <f t="shared" si="1"/>
        <v>0.8</v>
      </c>
      <c r="J23" s="78">
        <f t="shared" si="2"/>
        <v>32</v>
      </c>
      <c r="K23" s="80" t="s">
        <v>95</v>
      </c>
      <c r="L23" s="78">
        <f t="shared" si="3"/>
        <v>22.4</v>
      </c>
      <c r="M23" s="81" t="s">
        <v>88</v>
      </c>
    </row>
    <row r="24" spans="1:13" ht="18.75" x14ac:dyDescent="0.3">
      <c r="A24" s="41" t="s">
        <v>30</v>
      </c>
      <c r="B24" s="42" t="s">
        <v>28</v>
      </c>
      <c r="C24" s="43" t="s">
        <v>26</v>
      </c>
      <c r="D24" s="74">
        <v>20</v>
      </c>
      <c r="E24" s="75">
        <v>57</v>
      </c>
      <c r="F24" s="76">
        <v>0.4</v>
      </c>
      <c r="G24" s="77">
        <v>4.7</v>
      </c>
      <c r="H24" s="78">
        <f t="shared" si="0"/>
        <v>5.1000000000000005</v>
      </c>
      <c r="I24" s="79">
        <f t="shared" si="1"/>
        <v>1.02</v>
      </c>
      <c r="J24" s="78">
        <f t="shared" si="2"/>
        <v>40.799999999999997</v>
      </c>
      <c r="K24" s="80" t="s">
        <v>85</v>
      </c>
      <c r="L24" s="78">
        <f t="shared" si="3"/>
        <v>37.6</v>
      </c>
      <c r="M24" s="81" t="s">
        <v>85</v>
      </c>
    </row>
    <row r="25" spans="1:13" ht="18.75" x14ac:dyDescent="0.3">
      <c r="A25" s="41" t="s">
        <v>31</v>
      </c>
      <c r="B25" s="42" t="s">
        <v>28</v>
      </c>
      <c r="C25" s="43" t="s">
        <v>26</v>
      </c>
      <c r="D25" s="82">
        <v>4</v>
      </c>
      <c r="E25" s="83">
        <v>39</v>
      </c>
      <c r="F25" s="84">
        <v>0.1</v>
      </c>
      <c r="G25" s="85">
        <v>3.6</v>
      </c>
      <c r="H25" s="78">
        <f t="shared" si="0"/>
        <v>3.7</v>
      </c>
      <c r="I25" s="79">
        <f t="shared" si="1"/>
        <v>0.74</v>
      </c>
      <c r="J25" s="78">
        <f t="shared" si="2"/>
        <v>29.6</v>
      </c>
      <c r="K25" s="80" t="s">
        <v>88</v>
      </c>
      <c r="L25" s="78">
        <f t="shared" si="3"/>
        <v>28.799999999999997</v>
      </c>
      <c r="M25" s="86" t="s">
        <v>89</v>
      </c>
    </row>
    <row r="26" spans="1:13" ht="18.75" x14ac:dyDescent="0.3">
      <c r="A26" s="41" t="s">
        <v>32</v>
      </c>
      <c r="B26" s="42" t="s">
        <v>25</v>
      </c>
      <c r="C26" s="43" t="s">
        <v>26</v>
      </c>
      <c r="D26" s="82">
        <v>30</v>
      </c>
      <c r="E26" s="83">
        <v>43</v>
      </c>
      <c r="F26" s="84">
        <v>0.9</v>
      </c>
      <c r="G26" s="85">
        <v>3.1</v>
      </c>
      <c r="H26" s="78">
        <f t="shared" si="0"/>
        <v>4</v>
      </c>
      <c r="I26" s="79">
        <f t="shared" si="1"/>
        <v>0.8</v>
      </c>
      <c r="J26" s="78">
        <f t="shared" si="2"/>
        <v>32</v>
      </c>
      <c r="K26" s="80" t="s">
        <v>95</v>
      </c>
      <c r="L26" s="78">
        <f t="shared" si="3"/>
        <v>24.8</v>
      </c>
      <c r="M26" s="86" t="s">
        <v>90</v>
      </c>
    </row>
    <row r="27" spans="1:13" ht="19.5" thickBot="1" x14ac:dyDescent="0.35">
      <c r="A27" s="44" t="s">
        <v>33</v>
      </c>
      <c r="B27" s="45" t="s">
        <v>28</v>
      </c>
      <c r="C27" s="46" t="s">
        <v>26</v>
      </c>
      <c r="D27" s="87">
        <v>18</v>
      </c>
      <c r="E27" s="88">
        <v>42</v>
      </c>
      <c r="F27" s="89">
        <v>0.6</v>
      </c>
      <c r="G27" s="90">
        <v>3.8</v>
      </c>
      <c r="H27" s="91">
        <f t="shared" si="0"/>
        <v>4.3999999999999995</v>
      </c>
      <c r="I27" s="92">
        <f t="shared" si="1"/>
        <v>0.87999999999999989</v>
      </c>
      <c r="J27" s="91">
        <f t="shared" si="2"/>
        <v>35.199999999999996</v>
      </c>
      <c r="K27" s="93" t="s">
        <v>86</v>
      </c>
      <c r="L27" s="91">
        <f t="shared" si="3"/>
        <v>30.4</v>
      </c>
      <c r="M27" s="94" t="s">
        <v>107</v>
      </c>
    </row>
    <row r="28" spans="1:13" ht="18.75" x14ac:dyDescent="0.3">
      <c r="A28" s="38" t="s">
        <v>34</v>
      </c>
      <c r="B28" s="39" t="s">
        <v>25</v>
      </c>
      <c r="C28" s="47" t="s">
        <v>35</v>
      </c>
      <c r="D28" s="125">
        <v>98</v>
      </c>
      <c r="E28" s="126">
        <v>32</v>
      </c>
      <c r="F28" s="127">
        <v>2.1</v>
      </c>
      <c r="G28" s="128">
        <v>2.1</v>
      </c>
      <c r="H28" s="78">
        <f t="shared" si="0"/>
        <v>4.2</v>
      </c>
      <c r="I28" s="79">
        <f t="shared" si="1"/>
        <v>0.84000000000000008</v>
      </c>
      <c r="J28" s="78">
        <f t="shared" si="2"/>
        <v>33.6</v>
      </c>
      <c r="K28" s="80" t="s">
        <v>89</v>
      </c>
      <c r="L28" s="78">
        <f t="shared" si="3"/>
        <v>16.8</v>
      </c>
      <c r="M28" s="131" t="s">
        <v>88</v>
      </c>
    </row>
    <row r="29" spans="1:13" ht="18.75" x14ac:dyDescent="0.3">
      <c r="A29" s="41" t="s">
        <v>71</v>
      </c>
      <c r="B29" s="42" t="s">
        <v>28</v>
      </c>
      <c r="C29" s="48" t="s">
        <v>35</v>
      </c>
      <c r="D29" s="95">
        <v>18</v>
      </c>
      <c r="E29" s="96">
        <v>49</v>
      </c>
      <c r="F29" s="97">
        <v>0.4</v>
      </c>
      <c r="G29" s="98">
        <v>3.7</v>
      </c>
      <c r="H29" s="78">
        <f t="shared" si="0"/>
        <v>4.1000000000000005</v>
      </c>
      <c r="I29" s="79">
        <f t="shared" si="1"/>
        <v>0.82000000000000006</v>
      </c>
      <c r="J29" s="78">
        <f t="shared" si="2"/>
        <v>32.800000000000004</v>
      </c>
      <c r="K29" s="80" t="s">
        <v>90</v>
      </c>
      <c r="L29" s="78">
        <f t="shared" si="3"/>
        <v>29.6</v>
      </c>
      <c r="M29" s="99" t="s">
        <v>87</v>
      </c>
    </row>
    <row r="30" spans="1:13" ht="18.75" x14ac:dyDescent="0.3">
      <c r="A30" s="41" t="s">
        <v>36</v>
      </c>
      <c r="B30" s="42" t="s">
        <v>28</v>
      </c>
      <c r="C30" s="48" t="s">
        <v>35</v>
      </c>
      <c r="D30" s="100">
        <v>18</v>
      </c>
      <c r="E30" s="83">
        <v>57</v>
      </c>
      <c r="F30" s="84">
        <v>0.3</v>
      </c>
      <c r="G30" s="85">
        <v>4.5999999999999996</v>
      </c>
      <c r="H30" s="78">
        <f t="shared" si="0"/>
        <v>4.8999999999999995</v>
      </c>
      <c r="I30" s="79">
        <f t="shared" si="1"/>
        <v>0.97999999999999987</v>
      </c>
      <c r="J30" s="78">
        <f t="shared" si="2"/>
        <v>39.199999999999996</v>
      </c>
      <c r="K30" s="80" t="s">
        <v>85</v>
      </c>
      <c r="L30" s="78">
        <f t="shared" si="3"/>
        <v>36.799999999999997</v>
      </c>
      <c r="M30" s="86" t="s">
        <v>85</v>
      </c>
    </row>
    <row r="31" spans="1:13" ht="18.75" x14ac:dyDescent="0.3">
      <c r="A31" s="41" t="s">
        <v>72</v>
      </c>
      <c r="B31" s="42" t="s">
        <v>28</v>
      </c>
      <c r="C31" s="48" t="s">
        <v>35</v>
      </c>
      <c r="D31" s="101">
        <v>33</v>
      </c>
      <c r="E31" s="75">
        <v>54</v>
      </c>
      <c r="F31" s="76">
        <v>0.8</v>
      </c>
      <c r="G31" s="77">
        <v>3.6</v>
      </c>
      <c r="H31" s="78">
        <f t="shared" si="0"/>
        <v>4.4000000000000004</v>
      </c>
      <c r="I31" s="79">
        <f t="shared" si="1"/>
        <v>0.88000000000000012</v>
      </c>
      <c r="J31" s="78">
        <f t="shared" si="2"/>
        <v>35.200000000000003</v>
      </c>
      <c r="K31" s="80" t="s">
        <v>87</v>
      </c>
      <c r="L31" s="78">
        <f t="shared" si="3"/>
        <v>28.799999999999997</v>
      </c>
      <c r="M31" s="81" t="s">
        <v>89</v>
      </c>
    </row>
    <row r="32" spans="1:13" ht="18.75" x14ac:dyDescent="0.3">
      <c r="A32" s="41" t="s">
        <v>37</v>
      </c>
      <c r="B32" s="42" t="s">
        <v>28</v>
      </c>
      <c r="C32" s="48" t="s">
        <v>35</v>
      </c>
      <c r="D32" s="101">
        <v>15</v>
      </c>
      <c r="E32" s="75">
        <v>67</v>
      </c>
      <c r="F32" s="76">
        <v>0.4</v>
      </c>
      <c r="G32" s="77">
        <v>4.4000000000000004</v>
      </c>
      <c r="H32" s="78">
        <f t="shared" si="0"/>
        <v>4.8000000000000007</v>
      </c>
      <c r="I32" s="79">
        <f t="shared" si="1"/>
        <v>0.96000000000000019</v>
      </c>
      <c r="J32" s="78">
        <f t="shared" si="2"/>
        <v>38.400000000000006</v>
      </c>
      <c r="K32" s="80" t="s">
        <v>86</v>
      </c>
      <c r="L32" s="78">
        <f t="shared" si="3"/>
        <v>35.200000000000003</v>
      </c>
      <c r="M32" s="81" t="s">
        <v>86</v>
      </c>
    </row>
    <row r="33" spans="1:13" ht="18.75" x14ac:dyDescent="0.3">
      <c r="A33" s="41" t="s">
        <v>38</v>
      </c>
      <c r="B33" s="42" t="s">
        <v>28</v>
      </c>
      <c r="C33" s="48" t="s">
        <v>35</v>
      </c>
      <c r="D33" s="101">
        <v>18</v>
      </c>
      <c r="E33" s="75">
        <v>62</v>
      </c>
      <c r="F33" s="76">
        <v>0.7</v>
      </c>
      <c r="G33" s="77">
        <v>5.0999999999999996</v>
      </c>
      <c r="H33" s="78">
        <f t="shared" si="0"/>
        <v>5.8</v>
      </c>
      <c r="I33" s="79">
        <f t="shared" si="1"/>
        <v>1.1599999999999999</v>
      </c>
      <c r="J33" s="78">
        <f t="shared" si="2"/>
        <v>46.4</v>
      </c>
      <c r="K33" s="80" t="s">
        <v>84</v>
      </c>
      <c r="L33" s="78">
        <f t="shared" si="3"/>
        <v>40.799999999999997</v>
      </c>
      <c r="M33" s="81" t="s">
        <v>84</v>
      </c>
    </row>
    <row r="34" spans="1:13" ht="19.5" thickBot="1" x14ac:dyDescent="0.35">
      <c r="A34" s="44" t="s">
        <v>39</v>
      </c>
      <c r="B34" s="45" t="s">
        <v>28</v>
      </c>
      <c r="C34" s="50" t="s">
        <v>35</v>
      </c>
      <c r="D34" s="103">
        <v>29</v>
      </c>
      <c r="E34" s="88">
        <v>38</v>
      </c>
      <c r="F34" s="89">
        <v>0.7</v>
      </c>
      <c r="G34" s="90">
        <v>2.5</v>
      </c>
      <c r="H34" s="91">
        <f t="shared" si="0"/>
        <v>3.2</v>
      </c>
      <c r="I34" s="92">
        <f t="shared" si="1"/>
        <v>0.64</v>
      </c>
      <c r="J34" s="91">
        <f t="shared" si="2"/>
        <v>25.6</v>
      </c>
      <c r="K34" s="93" t="s">
        <v>88</v>
      </c>
      <c r="L34" s="91">
        <f t="shared" si="3"/>
        <v>20</v>
      </c>
      <c r="M34" s="94" t="s">
        <v>90</v>
      </c>
    </row>
    <row r="35" spans="1:13" ht="18.75" x14ac:dyDescent="0.3">
      <c r="A35" s="51" t="s">
        <v>40</v>
      </c>
      <c r="B35" s="52" t="s">
        <v>25</v>
      </c>
      <c r="C35" s="132" t="s">
        <v>41</v>
      </c>
      <c r="D35" s="133">
        <v>34</v>
      </c>
      <c r="E35" s="126">
        <v>31</v>
      </c>
      <c r="F35" s="127">
        <v>0.8</v>
      </c>
      <c r="G35" s="128">
        <v>1.5</v>
      </c>
      <c r="H35" s="78">
        <f t="shared" si="0"/>
        <v>2.2999999999999998</v>
      </c>
      <c r="I35" s="79">
        <f t="shared" si="1"/>
        <v>0.45999999999999996</v>
      </c>
      <c r="J35" s="78">
        <f t="shared" si="2"/>
        <v>18.399999999999999</v>
      </c>
      <c r="K35" s="80" t="s">
        <v>103</v>
      </c>
      <c r="L35" s="78">
        <f t="shared" si="3"/>
        <v>12</v>
      </c>
      <c r="M35" s="131" t="s">
        <v>103</v>
      </c>
    </row>
    <row r="36" spans="1:13" ht="18.75" x14ac:dyDescent="0.3">
      <c r="A36" s="38" t="s">
        <v>42</v>
      </c>
      <c r="B36" s="39" t="s">
        <v>25</v>
      </c>
      <c r="C36" s="40" t="s">
        <v>41</v>
      </c>
      <c r="D36" s="74">
        <v>16</v>
      </c>
      <c r="E36" s="75">
        <v>48</v>
      </c>
      <c r="F36" s="76">
        <v>0.4</v>
      </c>
      <c r="G36" s="77">
        <v>3</v>
      </c>
      <c r="H36" s="78">
        <f t="shared" si="0"/>
        <v>3.4</v>
      </c>
      <c r="I36" s="79">
        <f t="shared" si="1"/>
        <v>0.67999999999999994</v>
      </c>
      <c r="J36" s="78">
        <f t="shared" si="2"/>
        <v>27.199999999999996</v>
      </c>
      <c r="K36" s="80" t="s">
        <v>100</v>
      </c>
      <c r="L36" s="78">
        <f t="shared" si="3"/>
        <v>24</v>
      </c>
      <c r="M36" s="81" t="s">
        <v>100</v>
      </c>
    </row>
    <row r="37" spans="1:13" ht="18.75" x14ac:dyDescent="0.3">
      <c r="A37" s="38" t="s">
        <v>73</v>
      </c>
      <c r="B37" s="39" t="s">
        <v>28</v>
      </c>
      <c r="C37" s="40" t="s">
        <v>41</v>
      </c>
      <c r="D37" s="74">
        <v>27</v>
      </c>
      <c r="E37" s="75">
        <v>32</v>
      </c>
      <c r="F37" s="76">
        <v>0.5</v>
      </c>
      <c r="G37" s="77">
        <v>2</v>
      </c>
      <c r="H37" s="78">
        <f t="shared" si="0"/>
        <v>2.5</v>
      </c>
      <c r="I37" s="79">
        <f t="shared" si="1"/>
        <v>0.5</v>
      </c>
      <c r="J37" s="78">
        <f t="shared" si="2"/>
        <v>20</v>
      </c>
      <c r="K37" s="80" t="s">
        <v>102</v>
      </c>
      <c r="L37" s="78">
        <f t="shared" si="3"/>
        <v>16</v>
      </c>
      <c r="M37" s="81" t="s">
        <v>102</v>
      </c>
    </row>
    <row r="38" spans="1:13" ht="18.75" x14ac:dyDescent="0.3">
      <c r="A38" s="41" t="s">
        <v>43</v>
      </c>
      <c r="B38" s="42" t="s">
        <v>28</v>
      </c>
      <c r="C38" s="49" t="s">
        <v>41</v>
      </c>
      <c r="D38" s="82">
        <v>17</v>
      </c>
      <c r="E38" s="83">
        <v>45</v>
      </c>
      <c r="F38" s="84">
        <v>0.5</v>
      </c>
      <c r="G38" s="85">
        <v>3.4</v>
      </c>
      <c r="H38" s="78">
        <f t="shared" si="0"/>
        <v>3.9</v>
      </c>
      <c r="I38" s="79">
        <f t="shared" si="1"/>
        <v>0.78</v>
      </c>
      <c r="J38" s="78">
        <f t="shared" si="2"/>
        <v>31.200000000000003</v>
      </c>
      <c r="K38" s="80" t="s">
        <v>97</v>
      </c>
      <c r="L38" s="78">
        <f t="shared" si="3"/>
        <v>27.199999999999996</v>
      </c>
      <c r="M38" s="86" t="s">
        <v>105</v>
      </c>
    </row>
    <row r="39" spans="1:13" ht="18.75" x14ac:dyDescent="0.3">
      <c r="A39" s="41" t="s">
        <v>44</v>
      </c>
      <c r="B39" s="42" t="s">
        <v>45</v>
      </c>
      <c r="C39" s="49" t="s">
        <v>41</v>
      </c>
      <c r="D39" s="82">
        <v>5</v>
      </c>
      <c r="E39" s="83">
        <v>40</v>
      </c>
      <c r="F39" s="84">
        <v>0.2</v>
      </c>
      <c r="G39" s="85">
        <v>3.6</v>
      </c>
      <c r="H39" s="78">
        <f t="shared" si="0"/>
        <v>3.8000000000000003</v>
      </c>
      <c r="I39" s="79">
        <f t="shared" si="1"/>
        <v>0.76</v>
      </c>
      <c r="J39" s="78">
        <f t="shared" si="2"/>
        <v>30.4</v>
      </c>
      <c r="K39" s="80" t="s">
        <v>98</v>
      </c>
      <c r="L39" s="78">
        <f t="shared" si="3"/>
        <v>28.799999999999997</v>
      </c>
      <c r="M39" s="86" t="s">
        <v>94</v>
      </c>
    </row>
    <row r="40" spans="1:13" ht="18.75" x14ac:dyDescent="0.3">
      <c r="A40" s="41" t="s">
        <v>46</v>
      </c>
      <c r="B40" s="42" t="s">
        <v>28</v>
      </c>
      <c r="C40" s="49" t="s">
        <v>41</v>
      </c>
      <c r="D40" s="82">
        <v>19</v>
      </c>
      <c r="E40" s="83">
        <v>51</v>
      </c>
      <c r="F40" s="84">
        <v>0.5</v>
      </c>
      <c r="G40" s="85">
        <v>4</v>
      </c>
      <c r="H40" s="78">
        <f t="shared" si="0"/>
        <v>4.5</v>
      </c>
      <c r="I40" s="79">
        <f t="shared" si="1"/>
        <v>0.9</v>
      </c>
      <c r="J40" s="78">
        <f t="shared" si="2"/>
        <v>36</v>
      </c>
      <c r="K40" s="80" t="s">
        <v>88</v>
      </c>
      <c r="L40" s="78">
        <f t="shared" si="3"/>
        <v>32</v>
      </c>
      <c r="M40" s="86" t="s">
        <v>89</v>
      </c>
    </row>
    <row r="41" spans="1:13" ht="18.75" x14ac:dyDescent="0.3">
      <c r="A41" s="41" t="s">
        <v>47</v>
      </c>
      <c r="B41" s="42" t="s">
        <v>28</v>
      </c>
      <c r="C41" s="49" t="s">
        <v>41</v>
      </c>
      <c r="D41" s="104">
        <v>11</v>
      </c>
      <c r="E41" s="105">
        <v>35</v>
      </c>
      <c r="F41" s="106">
        <v>0.4</v>
      </c>
      <c r="G41" s="107">
        <v>2.7</v>
      </c>
      <c r="H41" s="78">
        <f t="shared" si="0"/>
        <v>3.1</v>
      </c>
      <c r="I41" s="79">
        <f t="shared" si="1"/>
        <v>0.62</v>
      </c>
      <c r="J41" s="78">
        <f t="shared" si="2"/>
        <v>24.8</v>
      </c>
      <c r="K41" s="80" t="s">
        <v>101</v>
      </c>
      <c r="L41" s="78">
        <f t="shared" si="3"/>
        <v>21.6</v>
      </c>
      <c r="M41" s="108" t="s">
        <v>101</v>
      </c>
    </row>
    <row r="42" spans="1:13" ht="18.75" x14ac:dyDescent="0.3">
      <c r="A42" s="41" t="s">
        <v>48</v>
      </c>
      <c r="B42" s="42" t="s">
        <v>28</v>
      </c>
      <c r="C42" s="49" t="s">
        <v>41</v>
      </c>
      <c r="D42" s="104">
        <v>28</v>
      </c>
      <c r="E42" s="105">
        <v>40</v>
      </c>
      <c r="F42" s="106">
        <v>0.7</v>
      </c>
      <c r="G42" s="107">
        <v>3.1</v>
      </c>
      <c r="H42" s="78">
        <f t="shared" si="0"/>
        <v>3.8</v>
      </c>
      <c r="I42" s="79">
        <f t="shared" si="1"/>
        <v>0.76</v>
      </c>
      <c r="J42" s="78">
        <f t="shared" si="2"/>
        <v>30.4</v>
      </c>
      <c r="K42" s="80" t="s">
        <v>98</v>
      </c>
      <c r="L42" s="78">
        <f t="shared" si="3"/>
        <v>24.8</v>
      </c>
      <c r="M42" s="108" t="s">
        <v>99</v>
      </c>
    </row>
    <row r="43" spans="1:13" ht="18.75" x14ac:dyDescent="0.3">
      <c r="A43" s="41" t="s">
        <v>49</v>
      </c>
      <c r="B43" s="42" t="s">
        <v>28</v>
      </c>
      <c r="C43" s="49" t="s">
        <v>41</v>
      </c>
      <c r="D43" s="104">
        <v>45</v>
      </c>
      <c r="E43" s="105">
        <v>65</v>
      </c>
      <c r="F43" s="106">
        <v>1.2</v>
      </c>
      <c r="G43" s="107">
        <v>3.5</v>
      </c>
      <c r="H43" s="78">
        <f t="shared" si="0"/>
        <v>4.7</v>
      </c>
      <c r="I43" s="79">
        <f t="shared" si="1"/>
        <v>0.94000000000000006</v>
      </c>
      <c r="J43" s="78">
        <f t="shared" si="2"/>
        <v>37.6</v>
      </c>
      <c r="K43" s="80" t="s">
        <v>95</v>
      </c>
      <c r="L43" s="78">
        <f t="shared" si="3"/>
        <v>28</v>
      </c>
      <c r="M43" s="108" t="s">
        <v>104</v>
      </c>
    </row>
    <row r="44" spans="1:13" ht="18.75" x14ac:dyDescent="0.3">
      <c r="A44" s="41" t="s">
        <v>50</v>
      </c>
      <c r="B44" s="42" t="s">
        <v>28</v>
      </c>
      <c r="C44" s="49" t="s">
        <v>41</v>
      </c>
      <c r="D44" s="104">
        <v>11</v>
      </c>
      <c r="E44" s="105">
        <v>61</v>
      </c>
      <c r="F44" s="106">
        <v>0.2</v>
      </c>
      <c r="G44" s="107">
        <v>5.5</v>
      </c>
      <c r="H44" s="78">
        <f t="shared" si="0"/>
        <v>5.7</v>
      </c>
      <c r="I44" s="79">
        <f t="shared" si="1"/>
        <v>1.1400000000000001</v>
      </c>
      <c r="J44" s="78">
        <f t="shared" si="2"/>
        <v>45.600000000000009</v>
      </c>
      <c r="K44" s="80" t="s">
        <v>84</v>
      </c>
      <c r="L44" s="78">
        <f t="shared" si="3"/>
        <v>44</v>
      </c>
      <c r="M44" s="108" t="s">
        <v>84</v>
      </c>
    </row>
    <row r="45" spans="1:13" ht="18.75" x14ac:dyDescent="0.3">
      <c r="A45" s="41" t="s">
        <v>51</v>
      </c>
      <c r="B45" s="42" t="s">
        <v>28</v>
      </c>
      <c r="C45" s="49" t="s">
        <v>41</v>
      </c>
      <c r="D45" s="109">
        <v>8</v>
      </c>
      <c r="E45" s="105">
        <v>38</v>
      </c>
      <c r="F45" s="106">
        <v>0.2</v>
      </c>
      <c r="G45" s="107">
        <v>3.4</v>
      </c>
      <c r="H45" s="78">
        <f t="shared" si="0"/>
        <v>3.6</v>
      </c>
      <c r="I45" s="79">
        <f t="shared" si="1"/>
        <v>0.72</v>
      </c>
      <c r="J45" s="78">
        <f t="shared" si="2"/>
        <v>28.799999999999997</v>
      </c>
      <c r="K45" s="80" t="s">
        <v>99</v>
      </c>
      <c r="L45" s="78">
        <f t="shared" si="3"/>
        <v>27.199999999999996</v>
      </c>
      <c r="M45" s="108" t="s">
        <v>105</v>
      </c>
    </row>
    <row r="46" spans="1:13" ht="18.75" x14ac:dyDescent="0.3">
      <c r="A46" s="38" t="s">
        <v>52</v>
      </c>
      <c r="B46" s="39" t="s">
        <v>25</v>
      </c>
      <c r="C46" s="49" t="s">
        <v>41</v>
      </c>
      <c r="D46" s="100">
        <v>20</v>
      </c>
      <c r="E46" s="83">
        <v>51</v>
      </c>
      <c r="F46" s="84">
        <v>0.5</v>
      </c>
      <c r="G46" s="85">
        <v>3.7</v>
      </c>
      <c r="H46" s="78">
        <f t="shared" si="0"/>
        <v>4.2</v>
      </c>
      <c r="I46" s="79">
        <f t="shared" si="1"/>
        <v>0.84000000000000008</v>
      </c>
      <c r="J46" s="78">
        <f t="shared" si="2"/>
        <v>33.6</v>
      </c>
      <c r="K46" s="80" t="s">
        <v>96</v>
      </c>
      <c r="L46" s="78">
        <f t="shared" si="3"/>
        <v>29.6</v>
      </c>
      <c r="M46" s="86" t="s">
        <v>88</v>
      </c>
    </row>
    <row r="47" spans="1:13" ht="18.75" x14ac:dyDescent="0.3">
      <c r="A47" s="41" t="s">
        <v>53</v>
      </c>
      <c r="B47" s="42" t="s">
        <v>28</v>
      </c>
      <c r="C47" s="49" t="s">
        <v>41</v>
      </c>
      <c r="D47" s="74">
        <v>26</v>
      </c>
      <c r="E47" s="75">
        <v>50</v>
      </c>
      <c r="F47" s="76">
        <v>0.9</v>
      </c>
      <c r="G47" s="77">
        <v>3.8</v>
      </c>
      <c r="H47" s="78">
        <f t="shared" si="0"/>
        <v>4.7</v>
      </c>
      <c r="I47" s="79">
        <f t="shared" si="1"/>
        <v>0.94000000000000006</v>
      </c>
      <c r="J47" s="78">
        <f t="shared" si="2"/>
        <v>37.6</v>
      </c>
      <c r="K47" s="80" t="s">
        <v>95</v>
      </c>
      <c r="L47" s="78">
        <f t="shared" si="3"/>
        <v>30.4</v>
      </c>
      <c r="M47" s="81" t="s">
        <v>90</v>
      </c>
    </row>
    <row r="48" spans="1:13" ht="18.75" x14ac:dyDescent="0.3">
      <c r="A48" s="41" t="s">
        <v>54</v>
      </c>
      <c r="B48" s="42" t="s">
        <v>28</v>
      </c>
      <c r="C48" s="49" t="s">
        <v>41</v>
      </c>
      <c r="D48" s="110">
        <v>32</v>
      </c>
      <c r="E48" s="111">
        <v>50</v>
      </c>
      <c r="F48" s="112">
        <v>0.9</v>
      </c>
      <c r="G48" s="113">
        <v>4.3</v>
      </c>
      <c r="H48" s="78">
        <f t="shared" si="0"/>
        <v>5.2</v>
      </c>
      <c r="I48" s="79">
        <f t="shared" si="1"/>
        <v>1.04</v>
      </c>
      <c r="J48" s="78">
        <f t="shared" si="2"/>
        <v>41.6</v>
      </c>
      <c r="K48" s="80" t="s">
        <v>85</v>
      </c>
      <c r="L48" s="78">
        <f t="shared" si="3"/>
        <v>34.4</v>
      </c>
      <c r="M48" s="81" t="s">
        <v>86</v>
      </c>
    </row>
    <row r="49" spans="1:13" ht="18.75" x14ac:dyDescent="0.3">
      <c r="A49" s="41" t="s">
        <v>55</v>
      </c>
      <c r="B49" s="42" t="s">
        <v>28</v>
      </c>
      <c r="C49" s="49" t="s">
        <v>41</v>
      </c>
      <c r="D49" s="114">
        <v>23</v>
      </c>
      <c r="E49" s="96">
        <v>45</v>
      </c>
      <c r="F49" s="97">
        <v>0.8</v>
      </c>
      <c r="G49" s="98">
        <v>3.4</v>
      </c>
      <c r="H49" s="78">
        <f t="shared" si="0"/>
        <v>4.2</v>
      </c>
      <c r="I49" s="79">
        <f t="shared" si="1"/>
        <v>0.84000000000000008</v>
      </c>
      <c r="J49" s="78">
        <f t="shared" si="2"/>
        <v>33.6</v>
      </c>
      <c r="K49" s="80" t="s">
        <v>96</v>
      </c>
      <c r="L49" s="78">
        <f t="shared" si="3"/>
        <v>27.199999999999996</v>
      </c>
      <c r="M49" s="99" t="s">
        <v>105</v>
      </c>
    </row>
    <row r="50" spans="1:13" ht="18.75" x14ac:dyDescent="0.3">
      <c r="A50" s="53" t="s">
        <v>56</v>
      </c>
      <c r="B50" s="39" t="s">
        <v>25</v>
      </c>
      <c r="C50" s="54" t="s">
        <v>41</v>
      </c>
      <c r="D50" s="82">
        <v>25</v>
      </c>
      <c r="E50" s="83">
        <v>51</v>
      </c>
      <c r="F50" s="84">
        <v>0.7</v>
      </c>
      <c r="G50" s="85">
        <v>4.0999999999999996</v>
      </c>
      <c r="H50" s="78">
        <f t="shared" si="0"/>
        <v>4.8</v>
      </c>
      <c r="I50" s="79">
        <f t="shared" si="1"/>
        <v>0.96</v>
      </c>
      <c r="J50" s="78">
        <f t="shared" si="2"/>
        <v>38.4</v>
      </c>
      <c r="K50" s="80" t="s">
        <v>87</v>
      </c>
      <c r="L50" s="78">
        <f t="shared" si="3"/>
        <v>32.799999999999997</v>
      </c>
      <c r="M50" s="86" t="s">
        <v>87</v>
      </c>
    </row>
    <row r="51" spans="1:13" ht="19.5" thickBot="1" x14ac:dyDescent="0.35">
      <c r="A51" s="44" t="s">
        <v>57</v>
      </c>
      <c r="B51" s="45" t="s">
        <v>28</v>
      </c>
      <c r="C51" s="50" t="s">
        <v>41</v>
      </c>
      <c r="D51" s="103">
        <v>12</v>
      </c>
      <c r="E51" s="88">
        <v>47</v>
      </c>
      <c r="F51" s="89">
        <v>0.2</v>
      </c>
      <c r="G51" s="90">
        <v>4.8</v>
      </c>
      <c r="H51" s="91">
        <f t="shared" si="0"/>
        <v>5</v>
      </c>
      <c r="I51" s="92">
        <f t="shared" si="1"/>
        <v>1</v>
      </c>
      <c r="J51" s="91">
        <f t="shared" si="2"/>
        <v>40</v>
      </c>
      <c r="K51" s="93" t="s">
        <v>86</v>
      </c>
      <c r="L51" s="91">
        <f t="shared" si="3"/>
        <v>38.4</v>
      </c>
      <c r="M51" s="94" t="s">
        <v>85</v>
      </c>
    </row>
    <row r="52" spans="1:13" ht="19.5" thickBot="1" x14ac:dyDescent="0.35">
      <c r="A52" s="55" t="s">
        <v>58</v>
      </c>
      <c r="B52" s="56" t="s">
        <v>28</v>
      </c>
      <c r="C52" s="57" t="s">
        <v>59</v>
      </c>
      <c r="D52" s="117">
        <v>3</v>
      </c>
      <c r="E52" s="118">
        <v>37</v>
      </c>
      <c r="F52" s="119">
        <v>0.1</v>
      </c>
      <c r="G52" s="120">
        <v>3.7</v>
      </c>
      <c r="H52" s="115">
        <f t="shared" si="0"/>
        <v>3.8000000000000003</v>
      </c>
      <c r="I52" s="116">
        <f t="shared" si="1"/>
        <v>0.76</v>
      </c>
      <c r="J52" s="115">
        <f t="shared" si="2"/>
        <v>30.4</v>
      </c>
      <c r="K52" s="155" t="s">
        <v>84</v>
      </c>
      <c r="L52" s="115">
        <f t="shared" si="3"/>
        <v>29.6</v>
      </c>
      <c r="M52" s="122" t="s">
        <v>84</v>
      </c>
    </row>
    <row r="53" spans="1:13" ht="18.75" x14ac:dyDescent="0.3">
      <c r="A53" s="58"/>
      <c r="B53" s="58"/>
      <c r="C53" s="58"/>
      <c r="D53" s="59"/>
      <c r="E53" s="59"/>
      <c r="F53" s="60"/>
      <c r="G53" s="62"/>
      <c r="H53" s="60"/>
      <c r="I53" s="60"/>
      <c r="J53" s="60"/>
      <c r="K53" s="61"/>
      <c r="L53" s="60"/>
      <c r="M53" s="61"/>
    </row>
    <row r="54" spans="1:13" ht="18.75" x14ac:dyDescent="0.3">
      <c r="A54" s="58"/>
      <c r="B54" s="58"/>
      <c r="C54" s="58"/>
      <c r="D54" s="59"/>
      <c r="E54" s="59"/>
      <c r="F54" s="60"/>
      <c r="G54" s="60"/>
      <c r="H54" s="60"/>
      <c r="I54" s="60"/>
      <c r="J54" s="60"/>
      <c r="K54" s="61"/>
      <c r="L54" s="60"/>
      <c r="M54" s="61"/>
    </row>
    <row r="55" spans="1:13" ht="18.75" x14ac:dyDescent="0.3">
      <c r="A55" s="58"/>
      <c r="B55" s="58"/>
      <c r="C55" s="58"/>
      <c r="D55" s="59"/>
      <c r="E55" s="59"/>
      <c r="F55" s="60"/>
      <c r="G55" s="60"/>
      <c r="H55" s="60"/>
      <c r="I55" s="60"/>
      <c r="J55" s="60"/>
      <c r="K55" s="61"/>
      <c r="L55" s="60"/>
      <c r="M55" s="61"/>
    </row>
    <row r="56" spans="1:13" ht="18.75" x14ac:dyDescent="0.3">
      <c r="A56" s="58" t="s">
        <v>60</v>
      </c>
      <c r="B56" s="58"/>
      <c r="C56" s="58"/>
      <c r="D56" s="59"/>
      <c r="E56" s="59"/>
      <c r="F56" s="60"/>
      <c r="G56" s="62"/>
      <c r="H56" s="60"/>
      <c r="I56" s="60"/>
      <c r="J56" s="60"/>
      <c r="K56" s="61"/>
      <c r="L56" s="60"/>
      <c r="M56" s="61"/>
    </row>
    <row r="57" spans="1:13" ht="18.75" x14ac:dyDescent="0.3">
      <c r="A57" s="63"/>
      <c r="B57" s="58"/>
      <c r="C57" s="64"/>
      <c r="D57" s="64"/>
      <c r="E57" s="59"/>
      <c r="F57" s="63"/>
      <c r="G57" s="63"/>
      <c r="H57" s="60"/>
      <c r="I57" s="65"/>
      <c r="J57" s="65"/>
      <c r="K57" s="66"/>
      <c r="L57" s="60"/>
      <c r="M57" s="66"/>
    </row>
    <row r="58" spans="1:13" ht="18.75" x14ac:dyDescent="0.3">
      <c r="A58" s="58"/>
      <c r="B58" s="58"/>
      <c r="C58" s="58"/>
      <c r="D58" s="59"/>
      <c r="E58" s="59"/>
      <c r="F58" s="60"/>
      <c r="G58" s="60"/>
      <c r="H58" s="60"/>
      <c r="I58" s="60"/>
      <c r="J58" s="60"/>
      <c r="K58" s="61"/>
      <c r="L58" s="60"/>
      <c r="M58" s="61"/>
    </row>
    <row r="59" spans="1:13" ht="18.75" x14ac:dyDescent="0.3">
      <c r="A59" s="58"/>
      <c r="B59" s="58"/>
      <c r="C59" s="58"/>
      <c r="D59" s="59"/>
      <c r="E59" s="59"/>
      <c r="F59" s="60"/>
      <c r="G59" s="60"/>
      <c r="H59" s="60"/>
      <c r="I59" s="60"/>
      <c r="J59" s="60"/>
      <c r="K59" s="61"/>
      <c r="L59" s="60"/>
      <c r="M59" s="61"/>
    </row>
    <row r="60" spans="1:13" ht="18.75" x14ac:dyDescent="0.3">
      <c r="A60" s="63"/>
      <c r="B60" s="58"/>
      <c r="C60" s="64"/>
      <c r="D60" s="64"/>
      <c r="E60" s="59"/>
      <c r="F60" s="63"/>
      <c r="G60" s="63"/>
      <c r="H60" s="60"/>
      <c r="I60" s="65"/>
      <c r="J60" s="65"/>
      <c r="K60" s="66"/>
      <c r="L60" s="60"/>
      <c r="M60" s="66"/>
    </row>
    <row r="61" spans="1:13" ht="18.75" x14ac:dyDescent="0.3">
      <c r="A61" s="63"/>
      <c r="B61" s="58"/>
      <c r="C61" s="64"/>
      <c r="D61" s="64"/>
      <c r="E61" s="59"/>
      <c r="F61" s="63"/>
      <c r="G61" s="63"/>
      <c r="H61" s="60"/>
      <c r="I61" s="65"/>
      <c r="J61" s="65"/>
      <c r="K61" s="66"/>
      <c r="L61" s="60"/>
      <c r="M61" s="66"/>
    </row>
    <row r="62" spans="1:13" ht="18.75" x14ac:dyDescent="0.3">
      <c r="A62" s="63"/>
      <c r="B62" s="58"/>
      <c r="C62" s="64"/>
      <c r="D62" s="64"/>
      <c r="E62" s="59"/>
      <c r="F62" s="63"/>
      <c r="G62" s="63"/>
      <c r="H62" s="60"/>
      <c r="I62" s="65"/>
      <c r="J62" s="65"/>
      <c r="K62" s="66"/>
      <c r="L62" s="60"/>
      <c r="M62" s="66"/>
    </row>
    <row r="63" spans="1:13" ht="19.5" thickBot="1" x14ac:dyDescent="0.35">
      <c r="A63" s="67"/>
      <c r="B63" s="68"/>
      <c r="C63" s="68"/>
      <c r="D63" s="68"/>
      <c r="E63" s="68"/>
      <c r="F63" s="68"/>
      <c r="G63" s="68"/>
      <c r="H63" s="69"/>
      <c r="I63" s="69"/>
      <c r="J63" s="70"/>
      <c r="K63" s="69"/>
      <c r="L63" s="69"/>
      <c r="M63" s="69"/>
    </row>
    <row r="64" spans="1:13" ht="15.75" x14ac:dyDescent="0.25">
      <c r="A64" s="6"/>
      <c r="B64" s="7"/>
      <c r="C64" s="34"/>
      <c r="D64" s="11" t="s">
        <v>3</v>
      </c>
      <c r="E64" s="10"/>
      <c r="F64" s="9" t="s">
        <v>4</v>
      </c>
      <c r="G64" s="10"/>
      <c r="H64" s="12" t="s">
        <v>5</v>
      </c>
      <c r="I64" s="12" t="s">
        <v>6</v>
      </c>
      <c r="J64" s="12"/>
      <c r="K64" s="13" t="s">
        <v>7</v>
      </c>
      <c r="L64" s="12" t="s">
        <v>8</v>
      </c>
      <c r="M64" s="14" t="s">
        <v>7</v>
      </c>
    </row>
    <row r="65" spans="1:13" ht="15.75" x14ac:dyDescent="0.25">
      <c r="A65" s="15" t="s">
        <v>9</v>
      </c>
      <c r="B65" s="16" t="s">
        <v>10</v>
      </c>
      <c r="C65" s="35" t="s">
        <v>11</v>
      </c>
      <c r="D65" s="20" t="s">
        <v>12</v>
      </c>
      <c r="E65" s="19"/>
      <c r="F65" s="18" t="s">
        <v>13</v>
      </c>
      <c r="G65" s="19"/>
      <c r="H65" s="21" t="s">
        <v>14</v>
      </c>
      <c r="I65" s="21" t="s">
        <v>14</v>
      </c>
      <c r="J65" s="21" t="s">
        <v>8</v>
      </c>
      <c r="K65" s="22" t="s">
        <v>15</v>
      </c>
      <c r="L65" s="21" t="s">
        <v>16</v>
      </c>
      <c r="M65" s="23" t="s">
        <v>15</v>
      </c>
    </row>
    <row r="66" spans="1:13" ht="16.5" thickBot="1" x14ac:dyDescent="0.3">
      <c r="A66" s="24"/>
      <c r="B66" s="25" t="s">
        <v>17</v>
      </c>
      <c r="C66" s="36"/>
      <c r="D66" s="29" t="s">
        <v>18</v>
      </c>
      <c r="E66" s="28" t="s">
        <v>19</v>
      </c>
      <c r="F66" s="27" t="s">
        <v>18</v>
      </c>
      <c r="G66" s="28" t="s">
        <v>19</v>
      </c>
      <c r="H66" s="31" t="s">
        <v>20</v>
      </c>
      <c r="I66" s="31" t="s">
        <v>21</v>
      </c>
      <c r="J66" s="31" t="s">
        <v>22</v>
      </c>
      <c r="K66" s="32" t="s">
        <v>23</v>
      </c>
      <c r="L66" s="31" t="s">
        <v>19</v>
      </c>
      <c r="M66" s="33" t="s">
        <v>23</v>
      </c>
    </row>
    <row r="67" spans="1:13" ht="19.5" thickTop="1" x14ac:dyDescent="0.3">
      <c r="A67" s="38" t="s">
        <v>61</v>
      </c>
      <c r="B67" s="39" t="s">
        <v>62</v>
      </c>
      <c r="C67" s="40" t="s">
        <v>41</v>
      </c>
      <c r="D67" s="74">
        <v>19</v>
      </c>
      <c r="E67" s="75">
        <v>42</v>
      </c>
      <c r="F67" s="76">
        <v>0.6</v>
      </c>
      <c r="G67" s="77">
        <v>2.4</v>
      </c>
      <c r="H67" s="78">
        <f t="shared" ref="H67:H77" si="4">SUM(F67:G67)</f>
        <v>3</v>
      </c>
      <c r="I67" s="79">
        <f t="shared" ref="I67:I77" si="5">SUM(H67/5)</f>
        <v>0.6</v>
      </c>
      <c r="J67" s="78">
        <f t="shared" ref="J67:J77" si="6">SUM(I67*40)</f>
        <v>24</v>
      </c>
      <c r="K67" s="80" t="s">
        <v>91</v>
      </c>
      <c r="L67" s="78">
        <f t="shared" ref="L67:L77" si="7">SUM(G67/5*40)</f>
        <v>19.2</v>
      </c>
      <c r="M67" s="81" t="s">
        <v>89</v>
      </c>
    </row>
    <row r="68" spans="1:13" ht="18.75" x14ac:dyDescent="0.3">
      <c r="A68" s="38" t="s">
        <v>63</v>
      </c>
      <c r="B68" s="39" t="s">
        <v>62</v>
      </c>
      <c r="C68" s="40" t="s">
        <v>59</v>
      </c>
      <c r="D68" s="82">
        <v>33</v>
      </c>
      <c r="E68" s="75">
        <v>42</v>
      </c>
      <c r="F68" s="76">
        <v>0.7</v>
      </c>
      <c r="G68" s="77">
        <v>2.9</v>
      </c>
      <c r="H68" s="78">
        <f t="shared" si="4"/>
        <v>3.5999999999999996</v>
      </c>
      <c r="I68" s="79">
        <f t="shared" si="5"/>
        <v>0.72</v>
      </c>
      <c r="J68" s="78">
        <f t="shared" si="6"/>
        <v>28.799999999999997</v>
      </c>
      <c r="K68" s="80" t="s">
        <v>85</v>
      </c>
      <c r="L68" s="78">
        <f t="shared" si="7"/>
        <v>23.2</v>
      </c>
      <c r="M68" s="81" t="s">
        <v>93</v>
      </c>
    </row>
    <row r="69" spans="1:13" ht="18.75" x14ac:dyDescent="0.3">
      <c r="A69" s="41" t="s">
        <v>64</v>
      </c>
      <c r="B69" s="42" t="s">
        <v>62</v>
      </c>
      <c r="C69" s="43" t="s">
        <v>59</v>
      </c>
      <c r="D69" s="82">
        <v>7</v>
      </c>
      <c r="E69" s="75">
        <v>35</v>
      </c>
      <c r="F69" s="76">
        <v>0.2</v>
      </c>
      <c r="G69" s="77">
        <v>2.9</v>
      </c>
      <c r="H69" s="78">
        <f t="shared" si="4"/>
        <v>3.1</v>
      </c>
      <c r="I69" s="79">
        <f t="shared" si="5"/>
        <v>0.62</v>
      </c>
      <c r="J69" s="78">
        <f t="shared" si="6"/>
        <v>24.8</v>
      </c>
      <c r="K69" s="80" t="s">
        <v>86</v>
      </c>
      <c r="L69" s="78">
        <f t="shared" si="7"/>
        <v>23.2</v>
      </c>
      <c r="M69" s="81" t="s">
        <v>93</v>
      </c>
    </row>
    <row r="70" spans="1:13" ht="18.75" x14ac:dyDescent="0.3">
      <c r="A70" s="41" t="s">
        <v>65</v>
      </c>
      <c r="B70" s="42" t="s">
        <v>62</v>
      </c>
      <c r="C70" s="43" t="s">
        <v>59</v>
      </c>
      <c r="D70" s="82">
        <v>29</v>
      </c>
      <c r="E70" s="83">
        <v>46</v>
      </c>
      <c r="F70" s="123">
        <v>0.7</v>
      </c>
      <c r="G70" s="124">
        <v>3.1</v>
      </c>
      <c r="H70" s="78">
        <f t="shared" si="4"/>
        <v>3.8</v>
      </c>
      <c r="I70" s="79">
        <f t="shared" si="5"/>
        <v>0.76</v>
      </c>
      <c r="J70" s="78">
        <f t="shared" si="6"/>
        <v>30.4</v>
      </c>
      <c r="K70" s="80" t="s">
        <v>84</v>
      </c>
      <c r="L70" s="78">
        <f t="shared" si="7"/>
        <v>24.8</v>
      </c>
      <c r="M70" s="86" t="s">
        <v>84</v>
      </c>
    </row>
    <row r="71" spans="1:13" ht="19.5" thickBot="1" x14ac:dyDescent="0.35">
      <c r="A71" s="41" t="s">
        <v>66</v>
      </c>
      <c r="B71" s="42" t="s">
        <v>62</v>
      </c>
      <c r="C71" s="43" t="s">
        <v>59</v>
      </c>
      <c r="D71" s="82">
        <v>22</v>
      </c>
      <c r="E71" s="83">
        <v>39</v>
      </c>
      <c r="F71" s="84">
        <v>0.5</v>
      </c>
      <c r="G71" s="85">
        <v>2.5</v>
      </c>
      <c r="H71" s="91">
        <f t="shared" si="4"/>
        <v>3</v>
      </c>
      <c r="I71" s="92">
        <f t="shared" si="5"/>
        <v>0.6</v>
      </c>
      <c r="J71" s="91">
        <f t="shared" si="6"/>
        <v>24</v>
      </c>
      <c r="K71" s="93" t="s">
        <v>92</v>
      </c>
      <c r="L71" s="91">
        <f t="shared" si="7"/>
        <v>20</v>
      </c>
      <c r="M71" s="94" t="s">
        <v>87</v>
      </c>
    </row>
    <row r="72" spans="1:13" ht="18.75" x14ac:dyDescent="0.3">
      <c r="A72" s="71" t="s">
        <v>67</v>
      </c>
      <c r="B72" s="72" t="s">
        <v>68</v>
      </c>
      <c r="C72" s="73" t="s">
        <v>26</v>
      </c>
      <c r="D72" s="125">
        <v>25</v>
      </c>
      <c r="E72" s="126">
        <v>42</v>
      </c>
      <c r="F72" s="127">
        <v>0.6</v>
      </c>
      <c r="G72" s="128">
        <v>2.4</v>
      </c>
      <c r="H72" s="78">
        <f t="shared" si="4"/>
        <v>3</v>
      </c>
      <c r="I72" s="79">
        <f t="shared" si="5"/>
        <v>0.6</v>
      </c>
      <c r="J72" s="78">
        <f t="shared" si="6"/>
        <v>24</v>
      </c>
      <c r="K72" s="80" t="s">
        <v>87</v>
      </c>
      <c r="L72" s="78">
        <f t="shared" si="7"/>
        <v>19.2</v>
      </c>
      <c r="M72" s="129" t="s">
        <v>85</v>
      </c>
    </row>
    <row r="73" spans="1:13" ht="18.75" x14ac:dyDescent="0.3">
      <c r="A73" s="41" t="s">
        <v>69</v>
      </c>
      <c r="B73" s="42" t="s">
        <v>68</v>
      </c>
      <c r="C73" s="43" t="s">
        <v>35</v>
      </c>
      <c r="D73" s="82">
        <v>39</v>
      </c>
      <c r="E73" s="83">
        <v>42</v>
      </c>
      <c r="F73" s="84">
        <v>1.1000000000000001</v>
      </c>
      <c r="G73" s="85">
        <v>2.2000000000000002</v>
      </c>
      <c r="H73" s="78">
        <f t="shared" si="4"/>
        <v>3.3000000000000003</v>
      </c>
      <c r="I73" s="79">
        <f t="shared" si="5"/>
        <v>0.66</v>
      </c>
      <c r="J73" s="78">
        <f t="shared" si="6"/>
        <v>26.400000000000002</v>
      </c>
      <c r="K73" s="80" t="s">
        <v>85</v>
      </c>
      <c r="L73" s="78">
        <f t="shared" si="7"/>
        <v>17.600000000000001</v>
      </c>
      <c r="M73" s="102" t="s">
        <v>87</v>
      </c>
    </row>
    <row r="74" spans="1:13" ht="18.75" x14ac:dyDescent="0.3">
      <c r="A74" s="149" t="s">
        <v>70</v>
      </c>
      <c r="B74" s="138" t="s">
        <v>68</v>
      </c>
      <c r="C74" s="139" t="s">
        <v>35</v>
      </c>
      <c r="D74" s="157">
        <v>24</v>
      </c>
      <c r="E74" s="158">
        <v>43</v>
      </c>
      <c r="F74" s="159">
        <v>0.7</v>
      </c>
      <c r="G74" s="160">
        <v>2.7</v>
      </c>
      <c r="H74" s="78">
        <f t="shared" si="4"/>
        <v>3.4000000000000004</v>
      </c>
      <c r="I74" s="79">
        <f t="shared" si="5"/>
        <v>0.68</v>
      </c>
      <c r="J74" s="78">
        <f t="shared" si="6"/>
        <v>27.200000000000003</v>
      </c>
      <c r="K74" s="80" t="s">
        <v>84</v>
      </c>
      <c r="L74" s="78">
        <f t="shared" si="7"/>
        <v>21.6</v>
      </c>
      <c r="M74" s="140" t="s">
        <v>84</v>
      </c>
    </row>
    <row r="75" spans="1:13" ht="18.75" x14ac:dyDescent="0.3">
      <c r="A75" s="41" t="s">
        <v>74</v>
      </c>
      <c r="B75" s="42" t="s">
        <v>68</v>
      </c>
      <c r="C75" s="49" t="s">
        <v>41</v>
      </c>
      <c r="D75" s="157">
        <v>38</v>
      </c>
      <c r="E75" s="161">
        <v>42</v>
      </c>
      <c r="F75" s="159">
        <v>0.9</v>
      </c>
      <c r="G75" s="160">
        <v>2.2999999999999998</v>
      </c>
      <c r="H75" s="78">
        <f t="shared" si="4"/>
        <v>3.1999999999999997</v>
      </c>
      <c r="I75" s="79">
        <f t="shared" si="5"/>
        <v>0.6399999999999999</v>
      </c>
      <c r="J75" s="78">
        <f t="shared" si="6"/>
        <v>25.599999999999994</v>
      </c>
      <c r="K75" s="80" t="s">
        <v>86</v>
      </c>
      <c r="L75" s="78">
        <f t="shared" si="7"/>
        <v>18.399999999999999</v>
      </c>
      <c r="M75" s="102" t="s">
        <v>86</v>
      </c>
    </row>
    <row r="76" spans="1:13" ht="18.75" x14ac:dyDescent="0.3">
      <c r="A76" s="53" t="s">
        <v>75</v>
      </c>
      <c r="B76" s="134" t="s">
        <v>68</v>
      </c>
      <c r="C76" s="54" t="s">
        <v>41</v>
      </c>
      <c r="D76" s="162">
        <v>45</v>
      </c>
      <c r="E76" s="163">
        <v>32</v>
      </c>
      <c r="F76" s="164">
        <v>0.8</v>
      </c>
      <c r="G76" s="165">
        <v>1.7</v>
      </c>
      <c r="H76" s="78">
        <f t="shared" si="4"/>
        <v>2.5</v>
      </c>
      <c r="I76" s="79">
        <f t="shared" si="5"/>
        <v>0.5</v>
      </c>
      <c r="J76" s="78">
        <f t="shared" si="6"/>
        <v>20</v>
      </c>
      <c r="K76" s="80" t="s">
        <v>95</v>
      </c>
      <c r="L76" s="78">
        <f t="shared" si="7"/>
        <v>13.599999999999998</v>
      </c>
      <c r="M76" s="129" t="s">
        <v>89</v>
      </c>
    </row>
    <row r="77" spans="1:13" ht="19.5" thickBot="1" x14ac:dyDescent="0.35">
      <c r="A77" s="44" t="s">
        <v>76</v>
      </c>
      <c r="B77" s="135" t="s">
        <v>68</v>
      </c>
      <c r="C77" s="46" t="s">
        <v>41</v>
      </c>
      <c r="D77" s="166">
        <v>44</v>
      </c>
      <c r="E77" s="167">
        <v>32</v>
      </c>
      <c r="F77" s="168">
        <v>1.2</v>
      </c>
      <c r="G77" s="169">
        <v>1.3</v>
      </c>
      <c r="H77" s="78">
        <f t="shared" si="4"/>
        <v>2.5</v>
      </c>
      <c r="I77" s="79">
        <f t="shared" si="5"/>
        <v>0.5</v>
      </c>
      <c r="J77" s="78">
        <f t="shared" si="6"/>
        <v>20</v>
      </c>
      <c r="K77" s="80" t="s">
        <v>95</v>
      </c>
      <c r="L77" s="78">
        <f t="shared" si="7"/>
        <v>10.4</v>
      </c>
      <c r="M77" s="136" t="s">
        <v>90</v>
      </c>
    </row>
    <row r="78" spans="1:13" ht="19.5" thickBot="1" x14ac:dyDescent="0.35">
      <c r="A78" s="55" t="s">
        <v>77</v>
      </c>
      <c r="B78" s="141"/>
      <c r="C78" s="141"/>
      <c r="D78" s="142"/>
      <c r="E78" s="142"/>
      <c r="F78" s="121"/>
      <c r="G78" s="121"/>
      <c r="H78" s="121"/>
      <c r="I78" s="121"/>
      <c r="J78" s="121"/>
      <c r="K78" s="144"/>
      <c r="L78" s="121"/>
      <c r="M78" s="145"/>
    </row>
    <row r="79" spans="1:13" ht="18.75" x14ac:dyDescent="0.3">
      <c r="A79" s="38" t="s">
        <v>78</v>
      </c>
      <c r="B79" s="39" t="s">
        <v>28</v>
      </c>
      <c r="C79" s="147" t="s">
        <v>26</v>
      </c>
      <c r="D79" s="101">
        <v>41</v>
      </c>
      <c r="E79" s="75">
        <v>29</v>
      </c>
      <c r="F79" s="76">
        <v>1</v>
      </c>
      <c r="G79" s="148">
        <v>1.2</v>
      </c>
      <c r="H79" s="78">
        <f>SUM(F79:G79)</f>
        <v>2.2000000000000002</v>
      </c>
      <c r="I79" s="79">
        <f>SUM(H79/5)</f>
        <v>0.44000000000000006</v>
      </c>
      <c r="J79" s="78">
        <f>SUM(I79*40)</f>
        <v>17.600000000000001</v>
      </c>
      <c r="K79" s="80" t="s">
        <v>86</v>
      </c>
      <c r="L79" s="78">
        <f>SUM(G79/5*40)</f>
        <v>9.6</v>
      </c>
      <c r="M79" s="129" t="s">
        <v>86</v>
      </c>
    </row>
    <row r="80" spans="1:13" ht="18.75" x14ac:dyDescent="0.3">
      <c r="A80" s="53" t="s">
        <v>80</v>
      </c>
      <c r="B80" s="134" t="s">
        <v>28</v>
      </c>
      <c r="C80" s="54" t="s">
        <v>35</v>
      </c>
      <c r="D80" s="74">
        <v>42</v>
      </c>
      <c r="E80" s="137">
        <v>34</v>
      </c>
      <c r="F80" s="76">
        <v>1.1000000000000001</v>
      </c>
      <c r="G80" s="130">
        <v>1.8</v>
      </c>
      <c r="H80" s="78">
        <f>SUM(F80:G80)</f>
        <v>2.9000000000000004</v>
      </c>
      <c r="I80" s="79">
        <f>SUM(H80/5)</f>
        <v>0.58000000000000007</v>
      </c>
      <c r="J80" s="78">
        <f>SUM(I80*40)</f>
        <v>23.200000000000003</v>
      </c>
      <c r="K80" s="80" t="s">
        <v>106</v>
      </c>
      <c r="L80" s="78">
        <f>SUM(G80/5*40)</f>
        <v>14.399999999999999</v>
      </c>
      <c r="M80" s="129" t="s">
        <v>85</v>
      </c>
    </row>
    <row r="81" spans="1:14" ht="19.5" thickBot="1" x14ac:dyDescent="0.35">
      <c r="A81" s="44" t="s">
        <v>79</v>
      </c>
      <c r="B81" s="135" t="s">
        <v>28</v>
      </c>
      <c r="C81" s="46" t="s">
        <v>41</v>
      </c>
      <c r="D81" s="87">
        <v>37</v>
      </c>
      <c r="E81" s="88">
        <v>30</v>
      </c>
      <c r="F81" s="89">
        <v>1</v>
      </c>
      <c r="G81" s="90">
        <v>1.9</v>
      </c>
      <c r="H81" s="115">
        <f>SUM(F81:G81)</f>
        <v>2.9</v>
      </c>
      <c r="I81" s="116">
        <f>SUM(H81/5)</f>
        <v>0.57999999999999996</v>
      </c>
      <c r="J81" s="115">
        <f>SUM(I81*40)</f>
        <v>23.2</v>
      </c>
      <c r="K81" s="155" t="s">
        <v>106</v>
      </c>
      <c r="L81" s="115">
        <f>SUM(G81/5*40)</f>
        <v>15.2</v>
      </c>
      <c r="M81" s="136" t="s">
        <v>84</v>
      </c>
    </row>
    <row r="82" spans="1:14" ht="18.75" x14ac:dyDescent="0.3">
      <c r="A82" s="156"/>
      <c r="B82" s="156"/>
      <c r="C82" s="156"/>
      <c r="D82" s="171"/>
      <c r="E82" s="171"/>
      <c r="F82" s="130"/>
      <c r="G82" s="130"/>
      <c r="H82" s="130"/>
      <c r="I82" s="130"/>
      <c r="J82" s="130"/>
      <c r="K82" s="173"/>
      <c r="L82" s="174"/>
      <c r="M82" s="173"/>
      <c r="N82" s="172"/>
    </row>
    <row r="83" spans="1:14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4" ht="15.75" x14ac:dyDescent="0.25">
      <c r="A84" s="2"/>
      <c r="B84" s="2"/>
      <c r="C84" s="146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4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4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4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4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4" ht="15.75" x14ac:dyDescent="0.25">
      <c r="A89" s="2"/>
      <c r="B89" s="2"/>
      <c r="C89" s="2"/>
      <c r="D89" s="2"/>
      <c r="E89" s="143"/>
      <c r="F89" s="2"/>
      <c r="G89" s="2"/>
      <c r="H89" s="2"/>
      <c r="I89" s="2"/>
      <c r="J89" s="2"/>
      <c r="K89" s="2"/>
      <c r="L89" s="2"/>
      <c r="M89" s="2"/>
    </row>
    <row r="90" spans="1:14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4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4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4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4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4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4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</sheetData>
  <pageMargins left="0.19685039370078741" right="0" top="0.19685039370078741" bottom="0.19685039370078741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2023-08-02T10:40:37Z</dcterms:modified>
</cp:coreProperties>
</file>